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'отчет'!$A$1:$E$116</definedName>
  </definedNames>
  <calcPr fullCalcOnLoad="1"/>
</workbook>
</file>

<file path=xl/sharedStrings.xml><?xml version="1.0" encoding="utf-8"?>
<sst xmlns="http://schemas.openxmlformats.org/spreadsheetml/2006/main" count="456" uniqueCount="202">
  <si>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</si>
  <si>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</si>
  <si>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</si>
  <si>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</si>
  <si>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</si>
  <si>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</si>
  <si>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</si>
  <si>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</si>
  <si>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</si>
  <si>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</si>
  <si>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</si>
  <si>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</si>
  <si>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</si>
  <si>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</si>
  <si>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</si>
  <si>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</si>
  <si>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</si>
  <si>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</si>
  <si>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</si>
  <si>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</si>
  <si>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</si>
  <si>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</si>
  <si>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</si>
  <si>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</si>
  <si>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</si>
  <si>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</si>
  <si>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</si>
  <si>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</si>
  <si>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</si>
  <si>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</si>
  <si>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</si>
  <si>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</si>
  <si>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</si>
  <si>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</si>
  <si>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</si>
  <si>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</si>
  <si>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</si>
  <si>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</si>
  <si>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</si>
  <si>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</si>
  <si>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</si>
  <si>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</si>
  <si>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</si>
  <si>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</si>
  <si>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</si>
  <si>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</si>
  <si>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</si>
  <si>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</si>
  <si>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</si>
  <si>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</si>
  <si>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</si>
  <si>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</si>
  <si>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</si>
  <si>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</si>
  <si>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</si>
  <si>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</si>
  <si>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</si>
  <si>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</si>
  <si>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</si>
  <si>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</si>
  <si>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</si>
  <si>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</si>
  <si>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</si>
  <si>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</si>
  <si>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</si>
  <si>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</si>
  <si>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</si>
  <si>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</si>
  <si>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</si>
  <si>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</si>
  <si>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</si>
  <si>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</si>
  <si>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</si>
  <si>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</si>
  <si>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</si>
  <si>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</si>
  <si>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</si>
  <si>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</si>
  <si>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</si>
  <si>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</si>
  <si>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</si>
  <si>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</si>
  <si>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</si>
  <si>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</si>
  <si>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</si>
  <si>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</si>
  <si>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</si>
  <si>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</si>
  <si>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</si>
  <si>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</si>
  <si>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</si>
  <si>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</si>
  <si>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</si>
  <si>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</si>
  <si>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</si>
  <si>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</si>
  <si>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</si>
  <si>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</si>
  <si>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</si>
  <si>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</si>
  <si>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</si>
  <si>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</si>
  <si>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</si>
  <si>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</si>
  <si>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</si>
  <si>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</si>
  <si>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</si>
  <si>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</si>
  <si>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</si>
  <si>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</si>
  <si>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</si>
  <si>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</si>
  <si>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</si>
  <si>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</si>
  <si>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</si>
  <si>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</si>
  <si>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</si>
  <si>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</si>
  <si>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</si>
  <si>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</si>
  <si>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</si>
  <si>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</si>
  <si>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</si>
  <si>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</si>
  <si>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</si>
  <si>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</si>
  <si>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</si>
  <si>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</si>
  <si>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</si>
  <si>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</si>
  <si>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</si>
  <si>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</si>
  <si>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</si>
  <si>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</si>
  <si>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</si>
  <si>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</si>
  <si>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</si>
  <si>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</si>
  <si>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</si>
  <si>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ИТОГО в месяц</t>
  </si>
  <si>
    <t>начисления ТР</t>
  </si>
  <si>
    <t>плата</t>
  </si>
  <si>
    <t>площадь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</si>
  <si>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</si>
  <si>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</si>
  <si>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</si>
  <si>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</si>
  <si>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</si>
  <si>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</si>
  <si>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</si>
  <si>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</si>
  <si>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</si>
  <si>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</si>
  <si>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</si>
  <si>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</si>
  <si>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</si>
  <si>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</si>
  <si>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</si>
  <si>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</si>
  <si>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</si>
  <si>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</si>
  <si>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</si>
  <si>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</si>
  <si>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</si>
  <si>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</si>
  <si>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</si>
  <si>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</si>
  <si>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</si>
  <si>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</si>
  <si>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</si>
  <si>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</si>
  <si>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</si>
  <si>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</si>
  <si>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</si>
  <si>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</si>
  <si>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</si>
  <si>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</si>
  <si>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</si>
  <si>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</si>
  <si>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</si>
  <si>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</si>
  <si>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</si>
  <si>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На основании решения общего собрания собственников оплата производится непосредственно в ресурсоснабжающую организацию</t>
  </si>
  <si>
    <t>10.1</t>
  </si>
  <si>
    <t>- прочие поступления/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</si>
  <si>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</si>
  <si>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</si>
  <si>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Начислено за работы по капитальному ремонту,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</si>
  <si>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01.01.2017 г.</t>
  </si>
  <si>
    <t>01.01.2016 г.</t>
  </si>
  <si>
    <t>31.12.2016 г.</t>
  </si>
  <si>
    <t>Отчет о выполнении договора управления за 2016 г. по многоквартирному жилому дому №4 по ул.Моховой</t>
  </si>
  <si>
    <t>Стоимость работ 2016</t>
  </si>
  <si>
    <t>н.кв.п.2016</t>
  </si>
  <si>
    <t>Всего</t>
  </si>
  <si>
    <t>с.на 01.02.16</t>
  </si>
  <si>
    <t>ТР</t>
  </si>
  <si>
    <t>ТБО</t>
  </si>
  <si>
    <t>КР</t>
  </si>
  <si>
    <t>всего</t>
  </si>
  <si>
    <t>с.на 01.02.17</t>
  </si>
  <si>
    <t>Задолженность потребителей по фактической оплате за отчетный период по состоянию на 01.02.2017г.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</si>
</sst>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5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6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0" fillId="0" borderId="13" xfId="0" applyFont="1" applyFill="1" applyBorder="1" applyAlignment="1">
      <alignment vertical="top" wrapText="1"/>
    </xf>
    <xf numFmtId="2" fontId="1" fillId="37" borderId="10" xfId="0" applyNumberFormat="1" applyFont="1" applyFill="1" applyBorder="1" applyAlignment="1">
      <alignment vertical="top" wrapText="1"/>
    </xf>
    <xf numFmtId="2" fontId="1" fillId="0" borderId="23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5" borderId="24" xfId="0" applyFont="1" applyFill="1" applyBorder="1" applyAlignment="1">
      <alignment vertical="top" wrapText="1"/>
    </xf>
    <xf numFmtId="0" fontId="1" fillId="35" borderId="25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35" borderId="24" xfId="0" applyFont="1" applyFill="1" applyBorder="1" applyAlignment="1">
      <alignment horizontal="center" vertical="top" wrapText="1"/>
    </xf>
    <xf numFmtId="0" fontId="1" fillId="35" borderId="25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31" sqref="B31:B32"/>
    </sheetView>
  </sheetViews>
  <sheetFormatPr defaultColWidth="9.140625" defaultRowHeight="12.75"/>
  <cols>
    <col min="1" max="1" width="13.57421875" style="0" customWidth="1"/>
    <col min="2" max="2" width="11.8515625" style="0" customWidth="1"/>
    <col min="3" max="3" width="13.7109375" style="0" customWidth="1"/>
    <col min="4" max="4" width="12.140625" style="0" customWidth="1"/>
    <col min="13" max="13" width="10.8515625" style="0" customWidth="1"/>
  </cols>
  <sheetData>
    <row r="1" spans="1:4" ht="12.75">
      <c r="A1" t="s">
        <v>140</v>
      </c>
      <c r="B1" t="s">
        <v>141</v>
      </c>
      <c r="C1" t="s">
        <v>142</v>
      </c>
      <c r="D1">
        <v>2016</v>
      </c>
    </row>
    <row r="2" ht="12.75">
      <c r="D2" s="39"/>
    </row>
    <row r="3" ht="12.75">
      <c r="D3" s="39"/>
    </row>
    <row r="4" spans="1:13" ht="15">
      <c r="A4" s="53" t="s">
        <v>126</v>
      </c>
      <c r="B4" s="53" t="s">
        <v>127</v>
      </c>
      <c r="C4" s="53" t="s">
        <v>128</v>
      </c>
      <c r="D4" s="53" t="s">
        <v>129</v>
      </c>
      <c r="E4" s="53" t="s">
        <v>130</v>
      </c>
      <c r="F4" s="53" t="s">
        <v>131</v>
      </c>
      <c r="G4" s="53" t="s">
        <v>132</v>
      </c>
      <c r="H4" s="53" t="s">
        <v>133</v>
      </c>
      <c r="I4" s="53" t="s">
        <v>134</v>
      </c>
      <c r="J4" s="53" t="s">
        <v>135</v>
      </c>
      <c r="K4" s="53" t="s">
        <v>136</v>
      </c>
      <c r="L4" s="53" t="s">
        <v>137</v>
      </c>
      <c r="M4" s="50" t="s">
        <v>194</v>
      </c>
    </row>
    <row r="5" spans="1:13" ht="15">
      <c r="A5" s="52">
        <v>951.3</v>
      </c>
      <c r="B5" s="52">
        <v>951.3</v>
      </c>
      <c r="C5" s="52">
        <v>951.3</v>
      </c>
      <c r="D5" s="52">
        <v>951.3</v>
      </c>
      <c r="E5" s="52">
        <v>951.3</v>
      </c>
      <c r="F5" s="52">
        <v>951.3</v>
      </c>
      <c r="G5" s="52">
        <v>951.3</v>
      </c>
      <c r="H5" s="52">
        <v>951.3</v>
      </c>
      <c r="I5" s="52">
        <v>951.3</v>
      </c>
      <c r="J5" s="52">
        <v>951.3</v>
      </c>
      <c r="K5" s="52">
        <v>951.3</v>
      </c>
      <c r="L5" s="52">
        <v>951.3</v>
      </c>
      <c r="M5">
        <f>SUM(A5:L5)</f>
        <v>11415.599999999999</v>
      </c>
    </row>
    <row r="6" spans="1:12" ht="12.75">
      <c r="A6">
        <v>10.23</v>
      </c>
      <c r="B6">
        <v>10.23</v>
      </c>
      <c r="C6">
        <v>10.7</v>
      </c>
      <c r="D6">
        <v>10.7</v>
      </c>
      <c r="E6">
        <v>10.7</v>
      </c>
      <c r="F6">
        <v>10.7</v>
      </c>
      <c r="G6">
        <v>10.7</v>
      </c>
      <c r="H6">
        <v>10.7</v>
      </c>
      <c r="I6">
        <v>10.7</v>
      </c>
      <c r="J6">
        <v>10.7</v>
      </c>
      <c r="K6">
        <v>10.7</v>
      </c>
      <c r="L6">
        <v>10.7</v>
      </c>
    </row>
    <row r="7" spans="1:13" ht="12.75">
      <c r="A7" s="39">
        <f>A5*A6</f>
        <v>9731.798999999999</v>
      </c>
      <c r="B7" s="39">
        <f aca="true" t="shared" si="0" ref="B7:L7">B5*B6</f>
        <v>9731.798999999999</v>
      </c>
      <c r="C7" s="39">
        <f t="shared" si="0"/>
        <v>10178.909999999998</v>
      </c>
      <c r="D7" s="39">
        <f t="shared" si="0"/>
        <v>10178.909999999998</v>
      </c>
      <c r="E7" s="39">
        <f t="shared" si="0"/>
        <v>10178.909999999998</v>
      </c>
      <c r="F7" s="39">
        <f t="shared" si="0"/>
        <v>10178.909999999998</v>
      </c>
      <c r="G7" s="39">
        <f t="shared" si="0"/>
        <v>10178.909999999998</v>
      </c>
      <c r="H7" s="39">
        <f t="shared" si="0"/>
        <v>10178.909999999998</v>
      </c>
      <c r="I7" s="39">
        <f t="shared" si="0"/>
        <v>10178.909999999998</v>
      </c>
      <c r="J7" s="39">
        <f t="shared" si="0"/>
        <v>10178.909999999998</v>
      </c>
      <c r="K7" s="39">
        <f t="shared" si="0"/>
        <v>10178.909999999998</v>
      </c>
      <c r="L7" s="39">
        <f t="shared" si="0"/>
        <v>10178.909999999998</v>
      </c>
      <c r="M7" s="39">
        <f>SUM(A7:L7)</f>
        <v>121252.698</v>
      </c>
    </row>
    <row r="8" ht="12.75">
      <c r="D8" s="39"/>
    </row>
    <row r="9" ht="12.75">
      <c r="D9" s="39"/>
    </row>
    <row r="10" spans="1:3" ht="13.5" customHeight="1">
      <c r="A10" t="s">
        <v>126</v>
      </c>
      <c r="B10">
        <v>26083.53</v>
      </c>
      <c r="C10" s="39" t="s">
        <v>193</v>
      </c>
    </row>
    <row r="11" spans="1:2" ht="12.75">
      <c r="A11" t="s">
        <v>127</v>
      </c>
      <c r="B11">
        <v>26083.52</v>
      </c>
    </row>
    <row r="12" spans="1:2" ht="12.75">
      <c r="A12" t="s">
        <v>128</v>
      </c>
      <c r="B12">
        <v>26083.52</v>
      </c>
    </row>
    <row r="13" spans="1:2" ht="12.75">
      <c r="A13" t="s">
        <v>129</v>
      </c>
      <c r="B13">
        <v>26083.53</v>
      </c>
    </row>
    <row r="14" spans="1:2" ht="12.75">
      <c r="A14" t="s">
        <v>130</v>
      </c>
      <c r="B14">
        <v>26083.53</v>
      </c>
    </row>
    <row r="15" spans="1:2" ht="12.75">
      <c r="A15" t="s">
        <v>131</v>
      </c>
      <c r="B15">
        <v>26083.53</v>
      </c>
    </row>
    <row r="16" spans="1:2" ht="12.75">
      <c r="A16" t="s">
        <v>132</v>
      </c>
      <c r="B16">
        <v>26083.53</v>
      </c>
    </row>
    <row r="17" spans="1:2" ht="12.75">
      <c r="A17" t="s">
        <v>133</v>
      </c>
      <c r="B17">
        <v>21585.01</v>
      </c>
    </row>
    <row r="18" spans="1:2" ht="12.75">
      <c r="A18" t="s">
        <v>134</v>
      </c>
      <c r="B18">
        <v>21585.01</v>
      </c>
    </row>
    <row r="19" spans="1:2" ht="12.75">
      <c r="A19" t="s">
        <v>135</v>
      </c>
      <c r="B19">
        <v>21585.01</v>
      </c>
    </row>
    <row r="20" spans="1:2" ht="12.75">
      <c r="A20" t="s">
        <v>136</v>
      </c>
      <c r="B20">
        <v>21585.01</v>
      </c>
    </row>
    <row r="21" spans="1:2" ht="12.75">
      <c r="A21" t="s">
        <v>137</v>
      </c>
      <c r="B21">
        <v>21585.01</v>
      </c>
    </row>
    <row r="22" ht="12.75">
      <c r="B22" s="51">
        <f>SUM(B10:B21)</f>
        <v>290509.74000000005</v>
      </c>
    </row>
    <row r="25" ht="12.75">
      <c r="D25" s="39"/>
    </row>
    <row r="26" ht="12.75">
      <c r="D26" s="39"/>
    </row>
    <row r="27" ht="12.75">
      <c r="D27" s="39"/>
    </row>
    <row r="28" ht="12.75">
      <c r="D28" s="39"/>
    </row>
    <row r="30" spans="1:4" ht="12.75">
      <c r="A30" s="54"/>
      <c r="B30" s="58" t="s">
        <v>177</v>
      </c>
      <c r="C30" s="58" t="s">
        <v>178</v>
      </c>
      <c r="D30" s="51" t="s">
        <v>200</v>
      </c>
    </row>
    <row r="31" spans="1:4" ht="12.75">
      <c r="A31" s="56" t="s">
        <v>196</v>
      </c>
      <c r="B31" s="54">
        <v>226371.35</v>
      </c>
      <c r="C31" s="55"/>
      <c r="D31" s="55"/>
    </row>
    <row r="32" spans="1:4" ht="12.75">
      <c r="A32" s="56" t="s">
        <v>197</v>
      </c>
      <c r="B32" s="54">
        <v>32648.75</v>
      </c>
      <c r="C32" s="55"/>
      <c r="D32" s="55"/>
    </row>
    <row r="33" spans="1:4" ht="12.75">
      <c r="A33" s="56" t="s">
        <v>198</v>
      </c>
      <c r="B33" s="54">
        <v>31489.64</v>
      </c>
      <c r="C33" s="55"/>
      <c r="D33" s="55"/>
    </row>
    <row r="34" spans="1:4" ht="12.75">
      <c r="A34" s="57" t="s">
        <v>199</v>
      </c>
      <c r="B34" s="59">
        <f>SUM(B31:B33)</f>
        <v>290509.74</v>
      </c>
      <c r="C34" s="60">
        <f>A36+B34-D36</f>
        <v>285467.5800000001</v>
      </c>
      <c r="D34" s="55"/>
    </row>
    <row r="36" spans="1:4" ht="12.75">
      <c r="A36" s="51">
        <v>4151.660000000091</v>
      </c>
      <c r="D36" s="51">
        <v>9193.82</v>
      </c>
    </row>
    <row r="37" ht="12.75">
      <c r="A37" s="51" t="s">
        <v>195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90" zoomScaleSheetLayoutView="90" zoomScalePageLayoutView="0" workbookViewId="0" topLeftCell="B4">
      <selection activeCell="N14" sqref="N1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65" t="s">
        <v>125</v>
      </c>
      <c r="B1" s="64" t="s">
        <v>192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"/>
    </row>
    <row r="2" spans="1:14" ht="30.75" customHeight="1">
      <c r="A2" s="65"/>
      <c r="B2" s="6" t="s">
        <v>126</v>
      </c>
      <c r="C2" s="6" t="s">
        <v>127</v>
      </c>
      <c r="D2" s="6" t="s">
        <v>128</v>
      </c>
      <c r="E2" s="6" t="s">
        <v>129</v>
      </c>
      <c r="F2" s="6" t="s">
        <v>130</v>
      </c>
      <c r="G2" s="6" t="s">
        <v>131</v>
      </c>
      <c r="H2" s="6" t="s">
        <v>132</v>
      </c>
      <c r="I2" s="6" t="s">
        <v>133</v>
      </c>
      <c r="J2" s="6" t="s">
        <v>134</v>
      </c>
      <c r="K2" s="6" t="s">
        <v>135</v>
      </c>
      <c r="L2" s="6" t="s">
        <v>136</v>
      </c>
      <c r="M2" s="6" t="s">
        <v>137</v>
      </c>
      <c r="N2" s="8" t="s">
        <v>138</v>
      </c>
    </row>
    <row r="3" spans="1:14" ht="38.25">
      <c r="A3" s="7" t="s">
        <v>117</v>
      </c>
      <c r="B3" s="6">
        <f>3978+770</f>
        <v>4748</v>
      </c>
      <c r="C3" s="6">
        <v>2998</v>
      </c>
      <c r="D3" s="6">
        <v>0</v>
      </c>
      <c r="E3" s="6">
        <f>1289+3631.23</f>
        <v>4920.23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3366</v>
      </c>
      <c r="L3" s="6">
        <v>0</v>
      </c>
      <c r="M3" s="6">
        <v>0</v>
      </c>
      <c r="N3" s="8">
        <f>SUM(B3:M3)</f>
        <v>16032.23</v>
      </c>
    </row>
    <row r="4" spans="1:14" ht="33" customHeight="1">
      <c r="A4" s="31" t="s">
        <v>121</v>
      </c>
      <c r="B4" s="32">
        <v>1721.85</v>
      </c>
      <c r="C4" s="32">
        <v>1721.85</v>
      </c>
      <c r="D4" s="32">
        <v>1721.85</v>
      </c>
      <c r="E4" s="32">
        <v>1721.85</v>
      </c>
      <c r="F4" s="32">
        <v>1721.85</v>
      </c>
      <c r="G4" s="32">
        <v>1721.85</v>
      </c>
      <c r="H4" s="32">
        <v>1721.85</v>
      </c>
      <c r="I4" s="32">
        <v>1721.85</v>
      </c>
      <c r="J4" s="32">
        <v>1721.85</v>
      </c>
      <c r="K4" s="32">
        <v>1721.85</v>
      </c>
      <c r="L4" s="32">
        <v>1721.85</v>
      </c>
      <c r="M4" s="32">
        <v>1721.85</v>
      </c>
      <c r="N4" s="9">
        <f aca="true" t="shared" si="0" ref="N4:N13">SUM(B4:M4)</f>
        <v>20662.199999999997</v>
      </c>
    </row>
    <row r="5" spans="1:14" ht="48" customHeight="1">
      <c r="A5" s="31" t="s">
        <v>124</v>
      </c>
      <c r="B5" s="32">
        <v>2501.92</v>
      </c>
      <c r="C5" s="32">
        <v>2501.92</v>
      </c>
      <c r="D5" s="32">
        <v>2501.92</v>
      </c>
      <c r="E5" s="32">
        <v>2501.92</v>
      </c>
      <c r="F5" s="32">
        <v>2501.92</v>
      </c>
      <c r="G5" s="32">
        <v>2501.92</v>
      </c>
      <c r="H5" s="32">
        <v>2501.92</v>
      </c>
      <c r="I5" s="32">
        <v>2501.92</v>
      </c>
      <c r="J5" s="32">
        <v>2501.92</v>
      </c>
      <c r="K5" s="32">
        <v>2501.92</v>
      </c>
      <c r="L5" s="32">
        <v>2501.92</v>
      </c>
      <c r="M5" s="32">
        <v>2501.92</v>
      </c>
      <c r="N5" s="9">
        <f t="shared" si="0"/>
        <v>30023.039999999994</v>
      </c>
    </row>
    <row r="6" spans="1:14" ht="42.75" customHeight="1">
      <c r="A6" s="7" t="s">
        <v>120</v>
      </c>
      <c r="B6" s="6">
        <v>0</v>
      </c>
      <c r="C6" s="6">
        <v>0</v>
      </c>
      <c r="D6" s="6">
        <v>1440</v>
      </c>
      <c r="E6" s="6">
        <v>0</v>
      </c>
      <c r="F6" s="6">
        <v>0</v>
      </c>
      <c r="G6" s="6">
        <v>0</v>
      </c>
      <c r="H6" s="6">
        <v>1120</v>
      </c>
      <c r="I6" s="6">
        <v>0</v>
      </c>
      <c r="J6" s="6">
        <v>0</v>
      </c>
      <c r="K6" s="6">
        <v>0</v>
      </c>
      <c r="L6" s="6">
        <v>0</v>
      </c>
      <c r="M6" s="6">
        <v>1120</v>
      </c>
      <c r="N6" s="8">
        <f t="shared" si="0"/>
        <v>3680</v>
      </c>
    </row>
    <row r="7" spans="1:14" ht="33" customHeight="1">
      <c r="A7" s="7" t="s">
        <v>154</v>
      </c>
      <c r="B7" s="6">
        <v>158.64</v>
      </c>
      <c r="C7" s="6">
        <v>170.22</v>
      </c>
      <c r="D7" s="6">
        <v>170.22</v>
      </c>
      <c r="E7" s="6">
        <v>170.22</v>
      </c>
      <c r="F7" s="6">
        <v>170.22</v>
      </c>
      <c r="G7" s="6">
        <v>710.23</v>
      </c>
      <c r="H7" s="6">
        <v>170.22</v>
      </c>
      <c r="I7" s="6">
        <v>170.22</v>
      </c>
      <c r="J7" s="6">
        <v>170.22</v>
      </c>
      <c r="K7" s="6">
        <v>170.22</v>
      </c>
      <c r="L7" s="6">
        <v>170.22</v>
      </c>
      <c r="M7" s="6">
        <v>170.22</v>
      </c>
      <c r="N7" s="8">
        <f t="shared" si="0"/>
        <v>2571.0699999999993</v>
      </c>
    </row>
    <row r="8" spans="1:14" ht="33" customHeight="1">
      <c r="A8" s="7" t="s">
        <v>118</v>
      </c>
      <c r="B8" s="6">
        <v>0</v>
      </c>
      <c r="C8" s="6">
        <v>0</v>
      </c>
      <c r="D8" s="6">
        <v>0</v>
      </c>
      <c r="E8" s="6">
        <v>0</v>
      </c>
      <c r="F8" s="6">
        <v>2174.4</v>
      </c>
      <c r="G8" s="6">
        <v>0</v>
      </c>
      <c r="H8" s="6">
        <v>0</v>
      </c>
      <c r="I8" s="6">
        <v>0</v>
      </c>
      <c r="J8" s="6">
        <v>1987.2</v>
      </c>
      <c r="K8" s="6">
        <v>0</v>
      </c>
      <c r="L8" s="6">
        <v>0</v>
      </c>
      <c r="M8" s="6">
        <v>0</v>
      </c>
      <c r="N8" s="8">
        <f t="shared" si="0"/>
        <v>4161.6</v>
      </c>
    </row>
    <row r="9" spans="1:14" ht="46.5" customHeight="1">
      <c r="A9" s="7" t="s">
        <v>116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2639.99</v>
      </c>
      <c r="M9" s="6">
        <v>0</v>
      </c>
      <c r="N9" s="8">
        <f t="shared" si="0"/>
        <v>2639.99</v>
      </c>
    </row>
    <row r="10" spans="1:14" ht="38.25">
      <c r="A10" s="31" t="s">
        <v>115</v>
      </c>
      <c r="B10" s="32">
        <v>371.01</v>
      </c>
      <c r="C10" s="32">
        <v>371.01</v>
      </c>
      <c r="D10" s="32">
        <v>371.01</v>
      </c>
      <c r="E10" s="32">
        <v>371.01</v>
      </c>
      <c r="F10" s="32">
        <v>371.01</v>
      </c>
      <c r="G10" s="32">
        <v>371.01</v>
      </c>
      <c r="H10" s="32">
        <v>371.01</v>
      </c>
      <c r="I10" s="32">
        <v>371.01</v>
      </c>
      <c r="J10" s="32">
        <v>371.01</v>
      </c>
      <c r="K10" s="32">
        <v>371.01</v>
      </c>
      <c r="L10" s="32">
        <v>371.01</v>
      </c>
      <c r="M10" s="32">
        <v>371.01</v>
      </c>
      <c r="N10" s="9">
        <f t="shared" si="0"/>
        <v>4452.120000000001</v>
      </c>
    </row>
    <row r="11" spans="1:14" ht="29.25" customHeight="1">
      <c r="A11" s="31" t="s">
        <v>123</v>
      </c>
      <c r="B11" s="32">
        <v>1959.68</v>
      </c>
      <c r="C11" s="32">
        <v>1959.68</v>
      </c>
      <c r="D11" s="32">
        <v>1959.68</v>
      </c>
      <c r="E11" s="32">
        <v>1959.68</v>
      </c>
      <c r="F11" s="32">
        <v>1959.68</v>
      </c>
      <c r="G11" s="32">
        <v>1959.68</v>
      </c>
      <c r="H11" s="32">
        <v>1959.68</v>
      </c>
      <c r="I11" s="32">
        <v>1959.68</v>
      </c>
      <c r="J11" s="32">
        <v>1959.68</v>
      </c>
      <c r="K11" s="32">
        <v>1959.68</v>
      </c>
      <c r="L11" s="32">
        <v>1959.68</v>
      </c>
      <c r="M11" s="32">
        <v>1959.68</v>
      </c>
      <c r="N11" s="9">
        <f t="shared" si="0"/>
        <v>23516.16</v>
      </c>
    </row>
    <row r="12" spans="1:14" ht="36.75" customHeight="1">
      <c r="A12" s="7" t="s">
        <v>122</v>
      </c>
      <c r="B12" s="6">
        <v>846.66</v>
      </c>
      <c r="C12" s="6">
        <v>846.66</v>
      </c>
      <c r="D12" s="6">
        <v>846.66</v>
      </c>
      <c r="E12" s="6">
        <v>846.66</v>
      </c>
      <c r="F12" s="6">
        <v>846.66</v>
      </c>
      <c r="G12" s="6">
        <v>846.66</v>
      </c>
      <c r="H12" s="6">
        <v>846.66</v>
      </c>
      <c r="I12" s="6">
        <v>846.66</v>
      </c>
      <c r="J12" s="6">
        <v>846.66</v>
      </c>
      <c r="K12" s="6">
        <v>846.66</v>
      </c>
      <c r="L12" s="6">
        <v>846.66</v>
      </c>
      <c r="M12" s="6">
        <v>846.66</v>
      </c>
      <c r="N12" s="8">
        <f t="shared" si="0"/>
        <v>10159.92</v>
      </c>
    </row>
    <row r="13" spans="1:14" ht="27" customHeight="1" thickBot="1">
      <c r="A13" s="33" t="s">
        <v>119</v>
      </c>
      <c r="B13" s="34">
        <v>2858.41</v>
      </c>
      <c r="C13" s="34">
        <v>2734.13</v>
      </c>
      <c r="D13" s="34">
        <v>2734.13</v>
      </c>
      <c r="E13" s="34">
        <v>2734.13</v>
      </c>
      <c r="F13" s="34">
        <v>2734.13</v>
      </c>
      <c r="G13" s="34">
        <v>2734.13</v>
      </c>
      <c r="H13" s="34">
        <v>2730.82</v>
      </c>
      <c r="I13" s="34">
        <v>2730.82</v>
      </c>
      <c r="J13" s="34">
        <v>2730.82</v>
      </c>
      <c r="K13" s="34">
        <v>2730.82</v>
      </c>
      <c r="L13" s="34">
        <v>2730.82</v>
      </c>
      <c r="M13" s="34">
        <v>2730.82</v>
      </c>
      <c r="N13" s="35">
        <f t="shared" si="0"/>
        <v>32913.98</v>
      </c>
    </row>
    <row r="14" spans="1:14" ht="30.75" customHeight="1" thickBot="1">
      <c r="A14" s="36" t="s">
        <v>139</v>
      </c>
      <c r="B14" s="37">
        <f>SUM(B3:B13)</f>
        <v>15166.17</v>
      </c>
      <c r="C14" s="37">
        <f aca="true" t="shared" si="1" ref="C14:M14">SUM(C3:C13)</f>
        <v>13303.470000000001</v>
      </c>
      <c r="D14" s="37">
        <f t="shared" si="1"/>
        <v>11745.470000000001</v>
      </c>
      <c r="E14" s="37">
        <f t="shared" si="1"/>
        <v>15225.7</v>
      </c>
      <c r="F14" s="37">
        <f t="shared" si="1"/>
        <v>12479.870000000003</v>
      </c>
      <c r="G14" s="37">
        <f t="shared" si="1"/>
        <v>10845.48</v>
      </c>
      <c r="H14" s="37">
        <f t="shared" si="1"/>
        <v>11422.160000000002</v>
      </c>
      <c r="I14" s="37">
        <f t="shared" si="1"/>
        <v>10302.160000000002</v>
      </c>
      <c r="J14" s="37">
        <f t="shared" si="1"/>
        <v>12289.36</v>
      </c>
      <c r="K14" s="37">
        <f t="shared" si="1"/>
        <v>13668.16</v>
      </c>
      <c r="L14" s="37">
        <f t="shared" si="1"/>
        <v>12942.15</v>
      </c>
      <c r="M14" s="37">
        <f t="shared" si="1"/>
        <v>11422.160000000002</v>
      </c>
      <c r="N14" s="38">
        <f>SUM(B14:M14)</f>
        <v>150812.31</v>
      </c>
    </row>
    <row r="15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B19">
      <selection activeCell="F20" sqref="F20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8.8515625" style="0" customWidth="1"/>
    <col min="5" max="5" width="32.7109375" style="0" customWidth="1"/>
  </cols>
  <sheetData>
    <row r="1" spans="1:5" ht="34.5" customHeight="1" thickBot="1">
      <c r="A1" s="74" t="s">
        <v>191</v>
      </c>
      <c r="B1" s="75"/>
      <c r="C1" s="75"/>
      <c r="D1" s="75"/>
      <c r="E1" s="75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188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190</v>
      </c>
    </row>
    <row r="6" spans="1:5" ht="39.75" customHeight="1" thickBot="1">
      <c r="A6" s="71" t="s">
        <v>12</v>
      </c>
      <c r="B6" s="72"/>
      <c r="C6" s="72"/>
      <c r="D6" s="72"/>
      <c r="E6" s="72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0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0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62">
        <v>-82377.98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1">
        <f>Лист1!B31+Лист1!B32</f>
        <v>259020.1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0">
        <f>E10-E12-E13</f>
        <v>114251.242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0">
        <f>Лист1!M7</f>
        <v>121252.698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0">
        <f>'стоимость работ по видам'!N11</f>
        <v>23516.16</v>
      </c>
    </row>
    <row r="14" spans="1:5" ht="107.25" customHeight="1" thickBot="1">
      <c r="A14" s="12" t="s">
        <v>183</v>
      </c>
      <c r="B14" s="48" t="s">
        <v>187</v>
      </c>
      <c r="C14" s="22"/>
      <c r="D14" s="49" t="s">
        <v>187</v>
      </c>
      <c r="E14" s="40">
        <f>Лист1!B33</f>
        <v>31489.64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0">
        <f>E16+E17+E18+E19+E20</f>
        <v>285915.9700000001</v>
      </c>
    </row>
    <row r="16" spans="1:5" ht="54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0">
        <f>Лист1!C34</f>
        <v>285467.5800000001</v>
      </c>
    </row>
    <row r="17" spans="1:5" ht="33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40">
        <v>0</v>
      </c>
    </row>
    <row r="18" spans="1:5" ht="33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40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40">
        <v>448.39</v>
      </c>
    </row>
    <row r="20" spans="1:5" ht="50.25" customHeight="1" thickBot="1">
      <c r="A20" s="2" t="s">
        <v>47</v>
      </c>
      <c r="B20" s="47" t="s">
        <v>184</v>
      </c>
      <c r="C20" s="1" t="s">
        <v>15</v>
      </c>
      <c r="D20" s="47" t="s">
        <v>184</v>
      </c>
      <c r="E20" s="40">
        <v>0</v>
      </c>
    </row>
    <row r="21" spans="1:5" ht="39.75" customHeight="1" thickBot="1">
      <c r="A21" s="2" t="s">
        <v>48</v>
      </c>
      <c r="B21" s="3" t="s">
        <v>49</v>
      </c>
      <c r="C21" s="1" t="s">
        <v>15</v>
      </c>
      <c r="D21" s="3" t="s">
        <v>49</v>
      </c>
      <c r="E21" s="41">
        <f>E15</f>
        <v>285915.9700000001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40">
        <v>0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42">
        <f>E9+E10+E14+E17+E18+E19+E20-E39</f>
        <v>57767.840000000026</v>
      </c>
    </row>
    <row r="24" spans="1:5" ht="39.75" customHeight="1" thickBot="1">
      <c r="A24" s="2" t="s">
        <v>54</v>
      </c>
      <c r="B24" s="43" t="s">
        <v>180</v>
      </c>
      <c r="C24" s="1" t="s">
        <v>15</v>
      </c>
      <c r="D24" s="43" t="s">
        <v>180</v>
      </c>
      <c r="E24" s="63">
        <v>0</v>
      </c>
    </row>
    <row r="25" spans="1:5" ht="51" customHeight="1" thickBot="1">
      <c r="A25" s="44" t="s">
        <v>181</v>
      </c>
      <c r="B25" s="45" t="s">
        <v>201</v>
      </c>
      <c r="C25" s="1" t="s">
        <v>15</v>
      </c>
      <c r="D25" s="45" t="s">
        <v>201</v>
      </c>
      <c r="E25" s="46">
        <f>Лист1!D34</f>
        <v>0</v>
      </c>
    </row>
    <row r="26" spans="1:5" ht="39.75" customHeight="1" thickBot="1">
      <c r="A26" s="71" t="s">
        <v>56</v>
      </c>
      <c r="B26" s="72"/>
      <c r="C26" s="72"/>
      <c r="D26" s="72"/>
      <c r="E26" s="72"/>
    </row>
    <row r="27" spans="1:7" ht="39.75" customHeight="1" thickBot="1">
      <c r="A27" s="2" t="s">
        <v>57</v>
      </c>
      <c r="B27" s="76" t="s">
        <v>58</v>
      </c>
      <c r="C27" s="77"/>
      <c r="D27" s="78"/>
      <c r="E27" s="28" t="s">
        <v>60</v>
      </c>
      <c r="F27" s="29"/>
      <c r="G27" s="29"/>
    </row>
    <row r="28" spans="1:5" ht="39.75" customHeight="1" thickBot="1">
      <c r="A28" s="12" t="s">
        <v>143</v>
      </c>
      <c r="B28" s="82" t="s">
        <v>174</v>
      </c>
      <c r="C28" s="83"/>
      <c r="D28" s="84"/>
      <c r="E28" s="17">
        <f>'стоимость работ по видам'!N3</f>
        <v>16032.23</v>
      </c>
    </row>
    <row r="29" spans="1:5" ht="39.75" customHeight="1" thickBot="1">
      <c r="A29" s="12" t="s">
        <v>144</v>
      </c>
      <c r="B29" s="85" t="s">
        <v>121</v>
      </c>
      <c r="C29" s="86"/>
      <c r="D29" s="87"/>
      <c r="E29" s="3">
        <f>'стоимость работ по видам'!N4</f>
        <v>20662.199999999997</v>
      </c>
    </row>
    <row r="30" spans="1:5" ht="39.75" customHeight="1" thickBot="1">
      <c r="A30" s="12" t="s">
        <v>145</v>
      </c>
      <c r="B30" s="85" t="s">
        <v>124</v>
      </c>
      <c r="C30" s="86"/>
      <c r="D30" s="87"/>
      <c r="E30" s="3">
        <f>'стоимость работ по видам'!N5</f>
        <v>30023.039999999994</v>
      </c>
    </row>
    <row r="31" spans="1:5" ht="39.75" customHeight="1" thickBot="1">
      <c r="A31" s="12" t="s">
        <v>146</v>
      </c>
      <c r="B31" s="85" t="s">
        <v>120</v>
      </c>
      <c r="C31" s="86"/>
      <c r="D31" s="87"/>
      <c r="E31" s="3">
        <f>'стоимость работ по видам'!N6</f>
        <v>3680</v>
      </c>
    </row>
    <row r="32" spans="1:5" ht="39.75" customHeight="1" thickBot="1">
      <c r="A32" s="12" t="s">
        <v>147</v>
      </c>
      <c r="B32" s="85" t="s">
        <v>155</v>
      </c>
      <c r="C32" s="86"/>
      <c r="D32" s="87"/>
      <c r="E32" s="3">
        <f>'стоимость работ по видам'!N7</f>
        <v>2571.0699999999993</v>
      </c>
    </row>
    <row r="33" spans="1:5" ht="39.75" customHeight="1" thickBot="1">
      <c r="A33" s="12" t="s">
        <v>148</v>
      </c>
      <c r="B33" s="85" t="s">
        <v>118</v>
      </c>
      <c r="C33" s="86"/>
      <c r="D33" s="87"/>
      <c r="E33" s="3">
        <f>'стоимость работ по видам'!N8</f>
        <v>4161.6</v>
      </c>
    </row>
    <row r="34" spans="1:5" ht="39.75" customHeight="1" thickBot="1">
      <c r="A34" s="12" t="s">
        <v>149</v>
      </c>
      <c r="B34" s="82" t="s">
        <v>116</v>
      </c>
      <c r="C34" s="83"/>
      <c r="D34" s="84"/>
      <c r="E34" s="3">
        <f>'стоимость работ по видам'!N9</f>
        <v>2639.99</v>
      </c>
    </row>
    <row r="35" spans="1:5" ht="39.75" customHeight="1" thickBot="1">
      <c r="A35" s="12" t="s">
        <v>150</v>
      </c>
      <c r="B35" s="82" t="s">
        <v>115</v>
      </c>
      <c r="C35" s="83"/>
      <c r="D35" s="84"/>
      <c r="E35" s="3">
        <f>'стоимость работ по видам'!N10</f>
        <v>4452.120000000001</v>
      </c>
    </row>
    <row r="36" spans="1:5" ht="39.75" customHeight="1" thickBot="1">
      <c r="A36" s="12" t="s">
        <v>151</v>
      </c>
      <c r="B36" s="82" t="s">
        <v>123</v>
      </c>
      <c r="C36" s="83"/>
      <c r="D36" s="84"/>
      <c r="E36" s="3">
        <f>'стоимость работ по видам'!N11</f>
        <v>23516.16</v>
      </c>
    </row>
    <row r="37" spans="1:5" ht="39.75" customHeight="1" thickBot="1">
      <c r="A37" s="12" t="s">
        <v>152</v>
      </c>
      <c r="B37" s="82" t="s">
        <v>122</v>
      </c>
      <c r="C37" s="83"/>
      <c r="D37" s="84"/>
      <c r="E37" s="3">
        <f>'стоимость работ по видам'!N12</f>
        <v>10159.92</v>
      </c>
    </row>
    <row r="38" spans="1:5" ht="39.75" customHeight="1" thickBot="1">
      <c r="A38" s="12" t="s">
        <v>153</v>
      </c>
      <c r="B38" s="82" t="s">
        <v>119</v>
      </c>
      <c r="C38" s="83"/>
      <c r="D38" s="84"/>
      <c r="E38" s="3">
        <f>'стоимость работ по видам'!N13</f>
        <v>32913.98</v>
      </c>
    </row>
    <row r="39" spans="1:5" ht="39.75" customHeight="1" thickBot="1">
      <c r="A39" s="2" t="s">
        <v>59</v>
      </c>
      <c r="B39" s="79" t="s">
        <v>60</v>
      </c>
      <c r="C39" s="80"/>
      <c r="D39" s="81"/>
      <c r="E39" s="61">
        <f>SUM(E28:E38)</f>
        <v>150812.31</v>
      </c>
    </row>
    <row r="40" spans="1:6" ht="32.25" customHeight="1" thickBot="1">
      <c r="A40" s="18" t="s">
        <v>61</v>
      </c>
      <c r="B40" s="88" t="s">
        <v>62</v>
      </c>
      <c r="C40" s="89"/>
      <c r="D40" s="90"/>
      <c r="E40" s="19"/>
      <c r="F40" s="14"/>
    </row>
    <row r="41" spans="1:6" ht="31.5" customHeight="1" thickBot="1">
      <c r="A41" s="68" t="s">
        <v>156</v>
      </c>
      <c r="B41" s="82" t="s">
        <v>174</v>
      </c>
      <c r="C41" s="83"/>
      <c r="D41" s="84"/>
      <c r="E41" s="24"/>
      <c r="F41" s="14"/>
    </row>
    <row r="42" spans="1:6" ht="31.5" customHeight="1" thickBot="1">
      <c r="A42" s="69"/>
      <c r="B42" s="13" t="s">
        <v>63</v>
      </c>
      <c r="C42" s="20"/>
      <c r="D42" s="27" t="s">
        <v>63</v>
      </c>
      <c r="E42" s="25" t="s">
        <v>168</v>
      </c>
      <c r="F42" s="14"/>
    </row>
    <row r="43" spans="1:6" ht="31.5" customHeight="1" thickBot="1">
      <c r="A43" s="69"/>
      <c r="B43" s="3" t="s">
        <v>2</v>
      </c>
      <c r="C43" s="1" t="s">
        <v>7</v>
      </c>
      <c r="D43" s="3" t="s">
        <v>2</v>
      </c>
      <c r="E43" s="3" t="s">
        <v>157</v>
      </c>
      <c r="F43" s="14"/>
    </row>
    <row r="44" spans="1:6" ht="31.5" customHeight="1" thickBot="1">
      <c r="A44" s="70"/>
      <c r="B44" s="3" t="s">
        <v>64</v>
      </c>
      <c r="C44" s="1" t="s">
        <v>15</v>
      </c>
      <c r="D44" s="3" t="s">
        <v>64</v>
      </c>
      <c r="E44" s="3">
        <v>10.7</v>
      </c>
      <c r="F44" s="14"/>
    </row>
    <row r="45" spans="1:6" ht="27.75" customHeight="1" thickBot="1">
      <c r="A45" s="68" t="s">
        <v>175</v>
      </c>
      <c r="B45" s="85" t="s">
        <v>121</v>
      </c>
      <c r="C45" s="86"/>
      <c r="D45" s="87"/>
      <c r="E45" s="21"/>
      <c r="F45" s="14"/>
    </row>
    <row r="46" spans="1:6" ht="43.5" customHeight="1" thickBot="1">
      <c r="A46" s="69"/>
      <c r="B46" s="13" t="s">
        <v>63</v>
      </c>
      <c r="C46" s="20"/>
      <c r="D46" s="27" t="s">
        <v>63</v>
      </c>
      <c r="E46" s="26" t="s">
        <v>185</v>
      </c>
      <c r="F46" s="14"/>
    </row>
    <row r="47" spans="1:6" ht="27.75" customHeight="1" thickBot="1">
      <c r="A47" s="69"/>
      <c r="B47" s="13" t="s">
        <v>2</v>
      </c>
      <c r="C47" s="22" t="s">
        <v>7</v>
      </c>
      <c r="D47" s="13" t="s">
        <v>2</v>
      </c>
      <c r="E47" s="2" t="s">
        <v>157</v>
      </c>
      <c r="F47" s="14"/>
    </row>
    <row r="48" spans="1:6" ht="27.75" customHeight="1" thickBot="1">
      <c r="A48" s="70"/>
      <c r="B48" s="13" t="s">
        <v>64</v>
      </c>
      <c r="C48" s="22" t="s">
        <v>15</v>
      </c>
      <c r="D48" s="13" t="s">
        <v>64</v>
      </c>
      <c r="E48" s="3">
        <v>1.81</v>
      </c>
      <c r="F48" s="14"/>
    </row>
    <row r="49" spans="1:6" ht="27.75" customHeight="1" thickBot="1">
      <c r="A49" s="68" t="s">
        <v>158</v>
      </c>
      <c r="B49" s="85" t="s">
        <v>124</v>
      </c>
      <c r="C49" s="86"/>
      <c r="D49" s="87"/>
      <c r="E49" s="24"/>
      <c r="F49" s="14"/>
    </row>
    <row r="50" spans="1:6" ht="33" customHeight="1" thickBot="1">
      <c r="A50" s="69"/>
      <c r="B50" s="13" t="s">
        <v>63</v>
      </c>
      <c r="C50" s="20"/>
      <c r="D50" s="27" t="s">
        <v>63</v>
      </c>
      <c r="E50" s="26" t="s">
        <v>167</v>
      </c>
      <c r="F50" s="14"/>
    </row>
    <row r="51" spans="1:6" ht="27.75" customHeight="1" thickBot="1">
      <c r="A51" s="69"/>
      <c r="B51" s="3" t="s">
        <v>2</v>
      </c>
      <c r="C51" s="1" t="s">
        <v>7</v>
      </c>
      <c r="D51" s="3" t="s">
        <v>2</v>
      </c>
      <c r="E51" s="2" t="s">
        <v>157</v>
      </c>
      <c r="F51" s="14"/>
    </row>
    <row r="52" spans="1:6" ht="27.75" customHeight="1" thickBot="1">
      <c r="A52" s="70"/>
      <c r="B52" s="3" t="s">
        <v>64</v>
      </c>
      <c r="C52" s="1" t="s">
        <v>15</v>
      </c>
      <c r="D52" s="3" t="s">
        <v>64</v>
      </c>
      <c r="E52" s="3">
        <v>2.63</v>
      </c>
      <c r="F52" s="14"/>
    </row>
    <row r="53" spans="1:6" ht="27.75" customHeight="1" thickBot="1">
      <c r="A53" s="68" t="s">
        <v>159</v>
      </c>
      <c r="B53" s="85" t="s">
        <v>120</v>
      </c>
      <c r="C53" s="86"/>
      <c r="D53" s="87"/>
      <c r="E53" s="15"/>
      <c r="F53" s="14"/>
    </row>
    <row r="54" spans="1:6" ht="68.25" customHeight="1" thickBot="1">
      <c r="A54" s="69"/>
      <c r="B54" s="13" t="s">
        <v>63</v>
      </c>
      <c r="C54" s="20"/>
      <c r="D54" s="27" t="s">
        <v>63</v>
      </c>
      <c r="E54" s="26" t="s">
        <v>186</v>
      </c>
      <c r="F54" s="14"/>
    </row>
    <row r="55" spans="1:6" ht="27.75" customHeight="1" thickBot="1">
      <c r="A55" s="69"/>
      <c r="B55" s="3" t="s">
        <v>2</v>
      </c>
      <c r="C55" s="1" t="s">
        <v>7</v>
      </c>
      <c r="D55" s="3" t="s">
        <v>2</v>
      </c>
      <c r="E55" s="2" t="s">
        <v>157</v>
      </c>
      <c r="F55" s="14"/>
    </row>
    <row r="56" spans="1:6" ht="27.75" customHeight="1" thickBot="1">
      <c r="A56" s="70"/>
      <c r="B56" s="3" t="s">
        <v>64</v>
      </c>
      <c r="C56" s="1" t="s">
        <v>15</v>
      </c>
      <c r="D56" s="3" t="s">
        <v>64</v>
      </c>
      <c r="E56" s="3">
        <v>0.59</v>
      </c>
      <c r="F56" s="14"/>
    </row>
    <row r="57" spans="1:6" ht="27.75" customHeight="1" thickBot="1">
      <c r="A57" s="68" t="s">
        <v>160</v>
      </c>
      <c r="B57" s="85" t="s">
        <v>170</v>
      </c>
      <c r="C57" s="86"/>
      <c r="D57" s="87"/>
      <c r="E57" s="15"/>
      <c r="F57" s="14"/>
    </row>
    <row r="58" spans="1:6" ht="44.25" customHeight="1" thickBot="1">
      <c r="A58" s="69"/>
      <c r="B58" s="13" t="s">
        <v>63</v>
      </c>
      <c r="C58" s="20"/>
      <c r="D58" s="27" t="s">
        <v>63</v>
      </c>
      <c r="E58" s="26" t="s">
        <v>169</v>
      </c>
      <c r="F58" s="14"/>
    </row>
    <row r="59" spans="1:6" ht="27.75" customHeight="1" thickBot="1">
      <c r="A59" s="69"/>
      <c r="B59" s="3" t="s">
        <v>2</v>
      </c>
      <c r="C59" s="1" t="s">
        <v>7</v>
      </c>
      <c r="D59" s="3" t="s">
        <v>2</v>
      </c>
      <c r="E59" s="2" t="s">
        <v>157</v>
      </c>
      <c r="F59" s="14"/>
    </row>
    <row r="60" spans="1:6" ht="27.75" customHeight="1" thickBot="1">
      <c r="A60" s="70"/>
      <c r="B60" s="3" t="s">
        <v>64</v>
      </c>
      <c r="C60" s="1" t="s">
        <v>15</v>
      </c>
      <c r="D60" s="3" t="s">
        <v>64</v>
      </c>
      <c r="E60" s="3">
        <v>0.18</v>
      </c>
      <c r="F60" s="14"/>
    </row>
    <row r="61" spans="1:6" ht="39.75" customHeight="1" thickBot="1">
      <c r="A61" s="68" t="s">
        <v>161</v>
      </c>
      <c r="B61" s="91" t="s">
        <v>179</v>
      </c>
      <c r="C61" s="92"/>
      <c r="D61" s="92"/>
      <c r="E61" s="24"/>
      <c r="F61" s="14"/>
    </row>
    <row r="62" spans="1:6" ht="47.25" customHeight="1" thickBot="1">
      <c r="A62" s="69"/>
      <c r="B62" s="13" t="s">
        <v>63</v>
      </c>
      <c r="C62" s="20"/>
      <c r="D62" s="27" t="s">
        <v>63</v>
      </c>
      <c r="E62" s="23" t="s">
        <v>171</v>
      </c>
      <c r="F62" s="14"/>
    </row>
    <row r="63" spans="1:6" ht="31.5" customHeight="1" thickBot="1">
      <c r="A63" s="69"/>
      <c r="B63" s="3" t="s">
        <v>2</v>
      </c>
      <c r="C63" s="1" t="s">
        <v>7</v>
      </c>
      <c r="D63" s="3" t="s">
        <v>2</v>
      </c>
      <c r="E63" s="2" t="s">
        <v>157</v>
      </c>
      <c r="F63" s="14"/>
    </row>
    <row r="64" spans="1:6" ht="38.25" customHeight="1" thickBot="1">
      <c r="A64" s="70"/>
      <c r="B64" s="3" t="s">
        <v>64</v>
      </c>
      <c r="C64" s="1" t="s">
        <v>15</v>
      </c>
      <c r="D64" s="3" t="s">
        <v>64</v>
      </c>
      <c r="E64" s="3">
        <v>0.36</v>
      </c>
      <c r="F64" s="14"/>
    </row>
    <row r="65" spans="1:6" ht="27.75" customHeight="1" thickBot="1">
      <c r="A65" s="68" t="s">
        <v>162</v>
      </c>
      <c r="B65" s="82" t="s">
        <v>116</v>
      </c>
      <c r="C65" s="83"/>
      <c r="D65" s="84"/>
      <c r="E65" s="21"/>
      <c r="F65" s="14"/>
    </row>
    <row r="66" spans="1:6" ht="41.25" customHeight="1" thickBot="1">
      <c r="A66" s="69"/>
      <c r="B66" s="13" t="s">
        <v>63</v>
      </c>
      <c r="C66" s="20"/>
      <c r="D66" s="27" t="s">
        <v>63</v>
      </c>
      <c r="E66" s="25" t="s">
        <v>172</v>
      </c>
      <c r="F66" s="14"/>
    </row>
    <row r="67" spans="1:6" ht="27.75" customHeight="1" thickBot="1">
      <c r="A67" s="69"/>
      <c r="B67" s="3" t="s">
        <v>2</v>
      </c>
      <c r="C67" s="1" t="s">
        <v>7</v>
      </c>
      <c r="D67" s="3" t="s">
        <v>2</v>
      </c>
      <c r="E67" s="2" t="s">
        <v>157</v>
      </c>
      <c r="F67" s="14"/>
    </row>
    <row r="68" spans="1:6" ht="27.75" customHeight="1" thickBot="1">
      <c r="A68" s="70"/>
      <c r="B68" s="3" t="s">
        <v>64</v>
      </c>
      <c r="C68" s="1" t="s">
        <v>15</v>
      </c>
      <c r="D68" s="3" t="s">
        <v>64</v>
      </c>
      <c r="E68" s="3">
        <v>0.22</v>
      </c>
      <c r="F68" s="14"/>
    </row>
    <row r="69" spans="1:6" ht="27.75" customHeight="1" thickBot="1">
      <c r="A69" s="68" t="s">
        <v>163</v>
      </c>
      <c r="B69" s="82" t="s">
        <v>115</v>
      </c>
      <c r="C69" s="83"/>
      <c r="D69" s="84"/>
      <c r="E69" s="16"/>
      <c r="F69" s="14"/>
    </row>
    <row r="70" spans="1:6" ht="39.75" customHeight="1" thickBot="1">
      <c r="A70" s="69"/>
      <c r="B70" s="13" t="s">
        <v>63</v>
      </c>
      <c r="C70" s="20"/>
      <c r="D70" s="27" t="s">
        <v>63</v>
      </c>
      <c r="E70" s="25" t="s">
        <v>173</v>
      </c>
      <c r="F70" s="14"/>
    </row>
    <row r="71" spans="1:6" ht="27.75" customHeight="1" thickBot="1">
      <c r="A71" s="69"/>
      <c r="B71" s="3" t="s">
        <v>2</v>
      </c>
      <c r="C71" s="1" t="s">
        <v>7</v>
      </c>
      <c r="D71" s="3" t="s">
        <v>2</v>
      </c>
      <c r="E71" s="2" t="s">
        <v>157</v>
      </c>
      <c r="F71" s="14"/>
    </row>
    <row r="72" spans="1:6" ht="27.75" customHeight="1" thickBot="1">
      <c r="A72" s="70"/>
      <c r="B72" s="3" t="s">
        <v>64</v>
      </c>
      <c r="C72" s="1" t="s">
        <v>15</v>
      </c>
      <c r="D72" s="3" t="s">
        <v>64</v>
      </c>
      <c r="E72" s="3">
        <v>0.39</v>
      </c>
      <c r="F72" s="14"/>
    </row>
    <row r="73" spans="1:6" ht="27.75" customHeight="1" thickBot="1">
      <c r="A73" s="68" t="s">
        <v>164</v>
      </c>
      <c r="B73" s="82" t="s">
        <v>123</v>
      </c>
      <c r="C73" s="83"/>
      <c r="D73" s="84"/>
      <c r="E73" s="16"/>
      <c r="F73" s="14"/>
    </row>
    <row r="74" spans="1:6" ht="38.25" customHeight="1" thickBot="1">
      <c r="A74" s="69"/>
      <c r="B74" s="13" t="s">
        <v>63</v>
      </c>
      <c r="C74" s="20"/>
      <c r="D74" s="27" t="s">
        <v>63</v>
      </c>
      <c r="E74" s="25" t="s">
        <v>173</v>
      </c>
      <c r="F74" s="14"/>
    </row>
    <row r="75" spans="1:6" ht="27.75" customHeight="1" thickBot="1">
      <c r="A75" s="69"/>
      <c r="B75" s="3" t="s">
        <v>2</v>
      </c>
      <c r="C75" s="1" t="s">
        <v>7</v>
      </c>
      <c r="D75" s="3" t="s">
        <v>2</v>
      </c>
      <c r="E75" s="2" t="s">
        <v>157</v>
      </c>
      <c r="F75" s="14"/>
    </row>
    <row r="76" spans="1:6" ht="27.75" customHeight="1" thickBot="1">
      <c r="A76" s="70"/>
      <c r="B76" s="3" t="s">
        <v>64</v>
      </c>
      <c r="C76" s="1" t="s">
        <v>15</v>
      </c>
      <c r="D76" s="3" t="s">
        <v>64</v>
      </c>
      <c r="E76" s="3">
        <v>2.06</v>
      </c>
      <c r="F76" s="14"/>
    </row>
    <row r="77" spans="1:6" ht="27.75" customHeight="1" thickBot="1">
      <c r="A77" s="68" t="s">
        <v>165</v>
      </c>
      <c r="B77" s="82" t="s">
        <v>122</v>
      </c>
      <c r="C77" s="83"/>
      <c r="D77" s="84"/>
      <c r="E77" s="15"/>
      <c r="F77" s="14"/>
    </row>
    <row r="78" spans="1:6" ht="32.25" customHeight="1" thickBot="1">
      <c r="A78" s="69"/>
      <c r="B78" s="13" t="s">
        <v>63</v>
      </c>
      <c r="C78" s="20"/>
      <c r="D78" s="27" t="s">
        <v>63</v>
      </c>
      <c r="E78" s="25" t="s">
        <v>185</v>
      </c>
      <c r="F78" s="14"/>
    </row>
    <row r="79" spans="1:6" ht="27.75" customHeight="1" thickBot="1">
      <c r="A79" s="69"/>
      <c r="B79" s="3" t="s">
        <v>2</v>
      </c>
      <c r="C79" s="1" t="s">
        <v>7</v>
      </c>
      <c r="D79" s="3" t="s">
        <v>2</v>
      </c>
      <c r="E79" s="2" t="s">
        <v>157</v>
      </c>
      <c r="F79" s="14"/>
    </row>
    <row r="80" spans="1:6" ht="27.75" customHeight="1" thickBot="1">
      <c r="A80" s="70"/>
      <c r="B80" s="3" t="s">
        <v>64</v>
      </c>
      <c r="C80" s="1" t="s">
        <v>15</v>
      </c>
      <c r="D80" s="3" t="s">
        <v>64</v>
      </c>
      <c r="E80" s="3">
        <v>0.89</v>
      </c>
      <c r="F80" s="14"/>
    </row>
    <row r="81" spans="1:6" ht="27.75" customHeight="1" thickBot="1">
      <c r="A81" s="68" t="s">
        <v>166</v>
      </c>
      <c r="B81" s="82" t="s">
        <v>119</v>
      </c>
      <c r="C81" s="83"/>
      <c r="D81" s="84"/>
      <c r="E81" s="15"/>
      <c r="F81" s="14"/>
    </row>
    <row r="82" spans="1:6" ht="40.5" customHeight="1" thickBot="1">
      <c r="A82" s="69"/>
      <c r="B82" s="13" t="s">
        <v>63</v>
      </c>
      <c r="C82" s="20"/>
      <c r="D82" s="27" t="s">
        <v>63</v>
      </c>
      <c r="E82" s="25" t="s">
        <v>169</v>
      </c>
      <c r="F82" s="14"/>
    </row>
    <row r="83" spans="1:5" ht="39.75" customHeight="1" thickBot="1">
      <c r="A83" s="69"/>
      <c r="B83" s="3" t="s">
        <v>2</v>
      </c>
      <c r="C83" s="1" t="s">
        <v>7</v>
      </c>
      <c r="D83" s="3" t="s">
        <v>2</v>
      </c>
      <c r="E83" s="3" t="s">
        <v>157</v>
      </c>
    </row>
    <row r="84" spans="1:6" ht="39.75" customHeight="1" thickBot="1">
      <c r="A84" s="70"/>
      <c r="B84" s="3" t="s">
        <v>64</v>
      </c>
      <c r="C84" s="1" t="s">
        <v>15</v>
      </c>
      <c r="D84" s="3" t="s">
        <v>64</v>
      </c>
      <c r="E84" s="3">
        <v>2.86</v>
      </c>
      <c r="F84">
        <f>E44+E48+E52+E56+E60+E64+E68+E72+E76+E80+E84</f>
        <v>22.689999999999998</v>
      </c>
    </row>
    <row r="85" spans="1:5" ht="39.75" customHeight="1" thickBot="1">
      <c r="A85" s="66" t="s">
        <v>65</v>
      </c>
      <c r="B85" s="67"/>
      <c r="C85" s="67"/>
      <c r="D85" s="67"/>
      <c r="E85" s="67"/>
    </row>
    <row r="86" spans="1:5" ht="39.75" customHeight="1" thickBot="1">
      <c r="A86" s="2" t="s">
        <v>66</v>
      </c>
      <c r="B86" s="3" t="s">
        <v>67</v>
      </c>
      <c r="C86" s="1" t="s">
        <v>68</v>
      </c>
      <c r="D86" s="3" t="s">
        <v>67</v>
      </c>
      <c r="E86" s="3">
        <v>3</v>
      </c>
    </row>
    <row r="87" spans="1:5" ht="39.75" customHeight="1" thickBot="1">
      <c r="A87" s="2" t="s">
        <v>69</v>
      </c>
      <c r="B87" s="3" t="s">
        <v>70</v>
      </c>
      <c r="C87" s="1" t="s">
        <v>68</v>
      </c>
      <c r="D87" s="3" t="s">
        <v>70</v>
      </c>
      <c r="E87" s="3">
        <v>3</v>
      </c>
    </row>
    <row r="88" spans="1:5" ht="39.75" customHeight="1" thickBot="1">
      <c r="A88" s="2" t="s">
        <v>71</v>
      </c>
      <c r="B88" s="3" t="s">
        <v>72</v>
      </c>
      <c r="C88" s="1" t="s">
        <v>68</v>
      </c>
      <c r="D88" s="3" t="s">
        <v>72</v>
      </c>
      <c r="E88" s="3">
        <v>0</v>
      </c>
    </row>
    <row r="89" spans="1:5" ht="39.75" customHeight="1" thickBot="1">
      <c r="A89" s="2" t="s">
        <v>73</v>
      </c>
      <c r="B89" s="3" t="s">
        <v>74</v>
      </c>
      <c r="C89" s="1" t="s">
        <v>15</v>
      </c>
      <c r="D89" s="3" t="s">
        <v>74</v>
      </c>
      <c r="E89" s="3">
        <v>0</v>
      </c>
    </row>
    <row r="90" spans="1:5" ht="27.75" customHeight="1" thickBot="1">
      <c r="A90" s="66" t="s">
        <v>75</v>
      </c>
      <c r="B90" s="67"/>
      <c r="C90" s="67"/>
      <c r="D90" s="67"/>
      <c r="E90" s="67"/>
    </row>
    <row r="91" spans="1:5" ht="56.25" customHeight="1" thickBot="1">
      <c r="A91" s="2" t="s">
        <v>76</v>
      </c>
      <c r="B91" s="3" t="s">
        <v>14</v>
      </c>
      <c r="C91" s="1" t="s">
        <v>15</v>
      </c>
      <c r="D91" s="3" t="s">
        <v>14</v>
      </c>
      <c r="E91" s="30" t="s">
        <v>182</v>
      </c>
    </row>
    <row r="92" spans="1:5" ht="54" customHeight="1" thickBot="1">
      <c r="A92" s="2" t="s">
        <v>77</v>
      </c>
      <c r="B92" s="3" t="s">
        <v>17</v>
      </c>
      <c r="C92" s="1" t="s">
        <v>15</v>
      </c>
      <c r="D92" s="3" t="s">
        <v>17</v>
      </c>
      <c r="E92" s="30" t="s">
        <v>182</v>
      </c>
    </row>
    <row r="93" spans="1:5" ht="50.25" customHeight="1" thickBot="1">
      <c r="A93" s="2" t="s">
        <v>78</v>
      </c>
      <c r="B93" s="3" t="s">
        <v>19</v>
      </c>
      <c r="C93" s="1" t="s">
        <v>15</v>
      </c>
      <c r="D93" s="3" t="s">
        <v>19</v>
      </c>
      <c r="E93" s="30" t="s">
        <v>182</v>
      </c>
    </row>
    <row r="94" spans="1:5" ht="49.5" customHeight="1" thickBot="1">
      <c r="A94" s="2" t="s">
        <v>79</v>
      </c>
      <c r="B94" s="3" t="s">
        <v>51</v>
      </c>
      <c r="C94" s="1" t="s">
        <v>15</v>
      </c>
      <c r="D94" s="3" t="s">
        <v>51</v>
      </c>
      <c r="E94" s="30" t="s">
        <v>182</v>
      </c>
    </row>
    <row r="95" spans="1:5" ht="39.75" customHeight="1" thickBot="1">
      <c r="A95" s="2" t="s">
        <v>80</v>
      </c>
      <c r="B95" s="3" t="s">
        <v>53</v>
      </c>
      <c r="C95" s="1" t="s">
        <v>15</v>
      </c>
      <c r="D95" s="3" t="s">
        <v>53</v>
      </c>
      <c r="E95" s="30" t="s">
        <v>182</v>
      </c>
    </row>
    <row r="96" spans="1:5" ht="51" customHeight="1" thickBot="1">
      <c r="A96" s="2" t="s">
        <v>81</v>
      </c>
      <c r="B96" s="3" t="s">
        <v>55</v>
      </c>
      <c r="C96" s="1" t="s">
        <v>15</v>
      </c>
      <c r="D96" s="3" t="s">
        <v>55</v>
      </c>
      <c r="E96" s="30" t="s">
        <v>182</v>
      </c>
    </row>
    <row r="97" spans="1:5" ht="21" customHeight="1" thickBot="1">
      <c r="A97" s="71" t="s">
        <v>176</v>
      </c>
      <c r="B97" s="72"/>
      <c r="C97" s="72"/>
      <c r="D97" s="72"/>
      <c r="E97" s="73"/>
    </row>
    <row r="98" spans="1:5" ht="56.25" customHeight="1" thickBot="1">
      <c r="A98" s="2" t="s">
        <v>82</v>
      </c>
      <c r="B98" s="3" t="s">
        <v>83</v>
      </c>
      <c r="C98" s="1" t="s">
        <v>7</v>
      </c>
      <c r="D98" s="3" t="s">
        <v>83</v>
      </c>
      <c r="E98" s="30" t="s">
        <v>182</v>
      </c>
    </row>
    <row r="99" spans="1:5" ht="54" customHeight="1" thickBot="1">
      <c r="A99" s="2" t="s">
        <v>84</v>
      </c>
      <c r="B99" s="3" t="s">
        <v>2</v>
      </c>
      <c r="C99" s="1" t="s">
        <v>7</v>
      </c>
      <c r="D99" s="3" t="s">
        <v>2</v>
      </c>
      <c r="E99" s="30" t="s">
        <v>182</v>
      </c>
    </row>
    <row r="100" spans="1:5" ht="53.25" customHeight="1" thickBot="1">
      <c r="A100" s="2" t="s">
        <v>85</v>
      </c>
      <c r="B100" s="3" t="s">
        <v>86</v>
      </c>
      <c r="C100" s="1" t="s">
        <v>87</v>
      </c>
      <c r="D100" s="3" t="s">
        <v>86</v>
      </c>
      <c r="E100" s="30" t="s">
        <v>182</v>
      </c>
    </row>
    <row r="101" spans="1:5" ht="53.25" customHeight="1" thickBot="1">
      <c r="A101" s="2" t="s">
        <v>88</v>
      </c>
      <c r="B101" s="3" t="s">
        <v>89</v>
      </c>
      <c r="C101" s="1" t="s">
        <v>15</v>
      </c>
      <c r="D101" s="3" t="s">
        <v>89</v>
      </c>
      <c r="E101" s="30" t="s">
        <v>182</v>
      </c>
    </row>
    <row r="102" spans="1:5" ht="56.25" customHeight="1" thickBot="1">
      <c r="A102" s="2" t="s">
        <v>90</v>
      </c>
      <c r="B102" s="3" t="s">
        <v>91</v>
      </c>
      <c r="C102" s="1" t="s">
        <v>15</v>
      </c>
      <c r="D102" s="3" t="s">
        <v>91</v>
      </c>
      <c r="E102" s="30" t="s">
        <v>182</v>
      </c>
    </row>
    <row r="103" spans="1:5" ht="59.25" customHeight="1" thickBot="1">
      <c r="A103" s="2" t="s">
        <v>92</v>
      </c>
      <c r="B103" s="3" t="s">
        <v>93</v>
      </c>
      <c r="C103" s="1" t="s">
        <v>15</v>
      </c>
      <c r="D103" s="3" t="s">
        <v>93</v>
      </c>
      <c r="E103" s="30" t="s">
        <v>182</v>
      </c>
    </row>
    <row r="104" spans="1:5" ht="55.5" customHeight="1" thickBot="1">
      <c r="A104" s="2" t="s">
        <v>94</v>
      </c>
      <c r="B104" s="3" t="s">
        <v>95</v>
      </c>
      <c r="C104" s="1" t="s">
        <v>15</v>
      </c>
      <c r="D104" s="3" t="s">
        <v>95</v>
      </c>
      <c r="E104" s="30" t="s">
        <v>182</v>
      </c>
    </row>
    <row r="105" spans="1:5" ht="60" customHeight="1" thickBot="1">
      <c r="A105" s="2" t="s">
        <v>96</v>
      </c>
      <c r="B105" s="3" t="s">
        <v>97</v>
      </c>
      <c r="C105" s="1" t="s">
        <v>15</v>
      </c>
      <c r="D105" s="3" t="s">
        <v>97</v>
      </c>
      <c r="E105" s="30" t="s">
        <v>182</v>
      </c>
    </row>
    <row r="106" spans="1:5" ht="52.5" customHeight="1" thickBot="1">
      <c r="A106" s="2" t="s">
        <v>98</v>
      </c>
      <c r="B106" s="3" t="s">
        <v>99</v>
      </c>
      <c r="C106" s="1" t="s">
        <v>15</v>
      </c>
      <c r="D106" s="3" t="s">
        <v>99</v>
      </c>
      <c r="E106" s="30" t="s">
        <v>182</v>
      </c>
    </row>
    <row r="107" spans="1:5" ht="51.75" customHeight="1" thickBot="1">
      <c r="A107" s="2" t="s">
        <v>100</v>
      </c>
      <c r="B107" s="3" t="s">
        <v>101</v>
      </c>
      <c r="C107" s="1" t="s">
        <v>15</v>
      </c>
      <c r="D107" s="3" t="s">
        <v>101</v>
      </c>
      <c r="E107" s="30" t="s">
        <v>182</v>
      </c>
    </row>
    <row r="108" spans="1:5" ht="23.25" customHeight="1" thickBot="1">
      <c r="A108" s="66" t="s">
        <v>102</v>
      </c>
      <c r="B108" s="67"/>
      <c r="C108" s="67"/>
      <c r="D108" s="67"/>
      <c r="E108" s="67"/>
    </row>
    <row r="109" spans="1:5" ht="53.25" customHeight="1" thickBot="1">
      <c r="A109" s="2" t="s">
        <v>103</v>
      </c>
      <c r="B109" s="3" t="s">
        <v>67</v>
      </c>
      <c r="C109" s="1" t="s">
        <v>68</v>
      </c>
      <c r="D109" s="3" t="s">
        <v>67</v>
      </c>
      <c r="E109" s="30" t="s">
        <v>182</v>
      </c>
    </row>
    <row r="110" spans="1:5" ht="49.5" customHeight="1" thickBot="1">
      <c r="A110" s="2" t="s">
        <v>104</v>
      </c>
      <c r="B110" s="3" t="s">
        <v>70</v>
      </c>
      <c r="C110" s="1" t="s">
        <v>68</v>
      </c>
      <c r="D110" s="3" t="s">
        <v>70</v>
      </c>
      <c r="E110" s="30" t="s">
        <v>182</v>
      </c>
    </row>
    <row r="111" spans="1:5" ht="55.5" customHeight="1" thickBot="1">
      <c r="A111" s="2" t="s">
        <v>105</v>
      </c>
      <c r="B111" s="3" t="s">
        <v>72</v>
      </c>
      <c r="C111" s="1" t="s">
        <v>106</v>
      </c>
      <c r="D111" s="3" t="s">
        <v>72</v>
      </c>
      <c r="E111" s="30" t="s">
        <v>182</v>
      </c>
    </row>
    <row r="112" spans="1:5" ht="53.25" customHeight="1" thickBot="1">
      <c r="A112" s="2" t="s">
        <v>107</v>
      </c>
      <c r="B112" s="3" t="s">
        <v>74</v>
      </c>
      <c r="C112" s="1" t="s">
        <v>15</v>
      </c>
      <c r="D112" s="3" t="s">
        <v>74</v>
      </c>
      <c r="E112" s="30" t="s">
        <v>182</v>
      </c>
    </row>
    <row r="113" spans="1:5" ht="30" customHeight="1" thickBot="1">
      <c r="A113" s="66" t="s">
        <v>108</v>
      </c>
      <c r="B113" s="67"/>
      <c r="C113" s="67"/>
      <c r="D113" s="67"/>
      <c r="E113" s="67"/>
    </row>
    <row r="114" spans="1:5" ht="44.25" customHeight="1" thickBot="1">
      <c r="A114" s="2" t="s">
        <v>109</v>
      </c>
      <c r="B114" s="3" t="s">
        <v>110</v>
      </c>
      <c r="C114" s="1" t="s">
        <v>68</v>
      </c>
      <c r="D114" s="3" t="s">
        <v>110</v>
      </c>
      <c r="E114" s="1">
        <v>0</v>
      </c>
    </row>
    <row r="115" spans="1:5" ht="39.75" customHeight="1" thickBot="1">
      <c r="A115" s="2" t="s">
        <v>111</v>
      </c>
      <c r="B115" s="3" t="s">
        <v>112</v>
      </c>
      <c r="C115" s="1" t="s">
        <v>68</v>
      </c>
      <c r="D115" s="3" t="s">
        <v>112</v>
      </c>
      <c r="E115" s="1">
        <v>0</v>
      </c>
    </row>
    <row r="116" spans="1:5" ht="45.75" thickBot="1">
      <c r="A116" s="2" t="s">
        <v>113</v>
      </c>
      <c r="B116" s="3" t="s">
        <v>114</v>
      </c>
      <c r="C116" s="1" t="s">
        <v>15</v>
      </c>
      <c r="D116" s="3" t="s">
        <v>114</v>
      </c>
      <c r="E116" s="1">
        <v>0</v>
      </c>
    </row>
  </sheetData>
  <sheetProtection/>
  <mergeCells count="44">
    <mergeCell ref="B29:D29"/>
    <mergeCell ref="A41:A44"/>
    <mergeCell ref="A45:A48"/>
    <mergeCell ref="B30:D30"/>
    <mergeCell ref="B31:D31"/>
    <mergeCell ref="B35:D35"/>
    <mergeCell ref="B36:D36"/>
    <mergeCell ref="B37:D37"/>
    <mergeCell ref="B38:D38"/>
    <mergeCell ref="B40:D40"/>
    <mergeCell ref="B41:D41"/>
    <mergeCell ref="B81:D81"/>
    <mergeCell ref="B61:D61"/>
    <mergeCell ref="B65:D65"/>
    <mergeCell ref="B69:D69"/>
    <mergeCell ref="B49:D49"/>
    <mergeCell ref="B45:D45"/>
    <mergeCell ref="A49:A52"/>
    <mergeCell ref="A53:A56"/>
    <mergeCell ref="A73:A76"/>
    <mergeCell ref="B53:D53"/>
    <mergeCell ref="B77:D77"/>
    <mergeCell ref="B73:D73"/>
    <mergeCell ref="B57:D57"/>
    <mergeCell ref="A97:E97"/>
    <mergeCell ref="A1:E1"/>
    <mergeCell ref="B27:D27"/>
    <mergeCell ref="B39:D39"/>
    <mergeCell ref="A6:E6"/>
    <mergeCell ref="A26:E26"/>
    <mergeCell ref="B34:D34"/>
    <mergeCell ref="B32:D32"/>
    <mergeCell ref="B33:D33"/>
    <mergeCell ref="B28:D28"/>
    <mergeCell ref="A108:E108"/>
    <mergeCell ref="A113:E113"/>
    <mergeCell ref="A77:A80"/>
    <mergeCell ref="A57:A60"/>
    <mergeCell ref="A61:A64"/>
    <mergeCell ref="A65:A68"/>
    <mergeCell ref="A69:A72"/>
    <mergeCell ref="A85:E85"/>
    <mergeCell ref="A81:A84"/>
    <mergeCell ref="A90:E90"/>
  </mergeCells>
  <printOptions/>
  <pageMargins left="0.5905511811023623" right="0.1968503937007874" top="0.2362204724409449" bottom="0.196850393700787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2017-03-28T05:23:22Z</cp:lastPrinted>
  <dcterms:created xsi:type="dcterms:W3CDTF">1996-10-08T23:32:33Z</dcterms:created>
  <dcterms:modified xsi:type="dcterms:W3CDTF">2018-04-04T06:48:36Z</dcterms:modified>
  <cp:category/>
  <cp:version/>
  <cp:contentType/>
  <cp:contentStatus/>
</cp:coreProperties>
</file>